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aluefinex\Downloads\"/>
    </mc:Choice>
  </mc:AlternateContent>
  <xr:revisionPtr revIDLastSave="0" documentId="13_ncr:1_{74ED45AE-C2B1-4F51-A24F-8555F54E5844}" xr6:coauthVersionLast="47" xr6:coauthVersionMax="47" xr10:uidLastSave="{00000000-0000-0000-0000-000000000000}"/>
  <bookViews>
    <workbookView xWindow="-120" yWindow="-120" windowWidth="20640" windowHeight="11040" xr2:uid="{00000000-000D-0000-FFFF-FFFF00000000}"/>
  </bookViews>
  <sheets>
    <sheet name="Cover" sheetId="1" r:id="rId1"/>
    <sheet name="Method 1 — Direct Formula" sheetId="2" r:id="rId2"/>
    <sheet name="Method 2 — RATE Function" sheetId="3" r:id="rId3"/>
    <sheet name="Revenue Projection Model" sheetId="4" r:id="rId4"/>
    <sheet name="Chart" sheetId="5" r:id="rId5"/>
  </sheets>
  <calcPr calcId="181029"/>
</workbook>
</file>

<file path=xl/calcChain.xml><?xml version="1.0" encoding="utf-8"?>
<calcChain xmlns="http://schemas.openxmlformats.org/spreadsheetml/2006/main">
  <c r="C10" i="4" l="1"/>
  <c r="C16" i="4" s="1"/>
  <c r="C12" i="3"/>
  <c r="E17" i="2"/>
  <c r="B17" i="2"/>
  <c r="C13" i="2"/>
  <c r="C12" i="2"/>
  <c r="C14" i="2" s="1"/>
  <c r="D10" i="4" l="1"/>
  <c r="B2" i="5"/>
  <c r="D11" i="4" l="1"/>
  <c r="D12" i="4"/>
  <c r="B3" i="5"/>
  <c r="E10" i="4"/>
  <c r="D13" i="4"/>
  <c r="E12" i="4" l="1"/>
  <c r="B4" i="5"/>
  <c r="F10" i="4"/>
  <c r="E13" i="4"/>
  <c r="E11" i="4"/>
  <c r="F12" i="4" l="1"/>
  <c r="B5" i="5"/>
  <c r="G10" i="4"/>
  <c r="F13" i="4"/>
  <c r="F11" i="4"/>
  <c r="G12" i="4" l="1"/>
  <c r="B6" i="5"/>
  <c r="H10" i="4"/>
  <c r="G13" i="4"/>
  <c r="G11" i="4"/>
  <c r="B7" i="5" l="1"/>
  <c r="C17" i="4"/>
  <c r="H13" i="4"/>
  <c r="H11" i="4"/>
  <c r="C19" i="4"/>
  <c r="C18" i="4"/>
  <c r="H12" i="4"/>
</calcChain>
</file>

<file path=xl/sharedStrings.xml><?xml version="1.0" encoding="utf-8"?>
<sst xmlns="http://schemas.openxmlformats.org/spreadsheetml/2006/main" count="87" uniqueCount="74">
  <si>
    <t>CAGR Calculator</t>
  </si>
  <si>
    <t>Compound Annual Growth Rate — Practice Template</t>
  </si>
  <si>
    <t>This template accompanies the CLFI Insight article on CAGR. It provides two calculation methods and a revenue projection model you can adapt to your own data.</t>
  </si>
  <si>
    <t>Contents</t>
  </si>
  <si>
    <t>→  Method 1 — Direct Formula</t>
  </si>
  <si>
    <t>Direct exponentiation: (Ending / Beginning)^(1/n) − 1</t>
  </si>
  <si>
    <t>→  Method 2 — RATE Function</t>
  </si>
  <si>
    <t>Excel RATE function equivalent method</t>
  </si>
  <si>
    <t>→  Revenue Projection Model</t>
  </si>
  <si>
    <t>5-year revenue build using CAGR assumption</t>
  </si>
  <si>
    <t>→  Chart</t>
  </si>
  <si>
    <t>Visual of revenue projection</t>
  </si>
  <si>
    <t>Colour Key</t>
  </si>
  <si>
    <t xml:space="preserve">  ██</t>
  </si>
  <si>
    <t>Blue text — hardcoded inputs (change these)</t>
  </si>
  <si>
    <t>Black text — formula outputs (do not edit)</t>
  </si>
  <si>
    <t>Green text — cross-sheet links</t>
  </si>
  <si>
    <t>City of London Finance Initiative  ·  clfi.co.uk</t>
  </si>
  <si>
    <t>Method 1 — Direct Exponentiation Formula</t>
  </si>
  <si>
    <t>Formula:  = (Ending Value / Beginning Value) ^ (1/n)  −  1</t>
  </si>
  <si>
    <t>INPUTS</t>
  </si>
  <si>
    <t>Beginning Value (£ thousands)</t>
  </si>
  <si>
    <t>Ending Value (£ thousands)</t>
  </si>
  <si>
    <t>Number of Years (n)</t>
  </si>
  <si>
    <t>CALCULATION</t>
  </si>
  <si>
    <t>Step 1: Ratio</t>
  </si>
  <si>
    <t>Step 2: Exponent</t>
  </si>
  <si>
    <t>Step 3: CAGR</t>
  </si>
  <si>
    <t>SHORTHAND (single cell)</t>
  </si>
  <si>
    <t>Result:</t>
  </si>
  <si>
    <t>Note: Blue cells are inputs. Change Beginning Value, Ending Value, and Years to recalculate automatically.</t>
  </si>
  <si>
    <t>Method 2 — RATE Function</t>
  </si>
  <si>
    <t>Formula:  =RATE(n, 0, −Beginning Value, Ending Value)</t>
  </si>
  <si>
    <t>RESULT</t>
  </si>
  <si>
    <t>RATE Function CAGR</t>
  </si>
  <si>
    <t>RATE ARGUMENT GUIDE</t>
  </si>
  <si>
    <t>nper</t>
  </si>
  <si>
    <t>Number of periods</t>
  </si>
  <si>
    <t>pmt</t>
  </si>
  <si>
    <t>Periodic payment</t>
  </si>
  <si>
    <t>pv</t>
  </si>
  <si>
    <t>Present value (negative input)</t>
  </si>
  <si>
    <t>fv</t>
  </si>
  <si>
    <t>Future value</t>
  </si>
  <si>
    <t>Note: The beginning value is entered as negative by RATE convention (initial outlay). Both methods produce identical results.</t>
  </si>
  <si>
    <t>Revenue Projection Model — CAGR Applied</t>
  </si>
  <si>
    <t>ASSUMPTIONS</t>
  </si>
  <si>
    <t>Base Year Revenue (£ thousands)</t>
  </si>
  <si>
    <t>CAGR Assumption (%)</t>
  </si>
  <si>
    <t>Projection Years</t>
  </si>
  <si>
    <t>Metric</t>
  </si>
  <si>
    <t>2020</t>
  </si>
  <si>
    <t>2021</t>
  </si>
  <si>
    <t>2022</t>
  </si>
  <si>
    <t>2023</t>
  </si>
  <si>
    <t>2024</t>
  </si>
  <si>
    <t>2025</t>
  </si>
  <si>
    <t>Revenue (£ thousands)</t>
  </si>
  <si>
    <t>YoY Growth (%)</t>
  </si>
  <si>
    <t>—</t>
  </si>
  <si>
    <t>Indexed (Base = 100)</t>
  </si>
  <si>
    <t>CAGR Check (vs Base)</t>
  </si>
  <si>
    <t>SUMMARY METRICS</t>
  </si>
  <si>
    <t>Beginning Revenue</t>
  </si>
  <si>
    <t>Ending Revenue</t>
  </si>
  <si>
    <t>Implied CAGR</t>
  </si>
  <si>
    <t>Total Growth</t>
  </si>
  <si>
    <t>Tip: Change the CAGR Assumption in cell C6 or the Base Year Revenue in C5 — all projection years and summary metrics update automatically.</t>
  </si>
  <si>
    <t>Revenue Projection — CAGR Applied  |  City of London Finance Initiative</t>
  </si>
  <si>
    <t>=1 / n</t>
  </si>
  <si>
    <t>=Ending / Beginning</t>
  </si>
  <si>
    <t>=C9 (years)</t>
  </si>
  <si>
    <t>=C8 (Ending value)</t>
  </si>
  <si>
    <t>Disclaimer
This template is provided by the City of London Finance Initiative (CLFI) for educational and informational purposes only. It does not constitute financial, investment, accounting, tax, or professional advice of any kind. The models, formulas, and figures contained within this file are intended solely to illustrate mathematical concepts and should not be relied upon as the basis for any financial decision, business plan, investment appraisal, or valuation.
CLFI makes no representation or warranty, express or implied, as to the accuracy, completeness, or fitness for purpose of any content within this template. All projections and calculations are hypothetical in nature and are based on user-supplied inputs. Results will vary depending on the assumptions entered, and past or modelled performance is not indicative of future results.
Users are solely responsible for verifying all inputs, outputs, and assumptions before applying them in any professional or commercial context. CLFI accepts no liability for any loss, damage, or consequence arising directly or indirectly from the use of, or reliance on, this template or its outputs.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</si>
</sst>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
    <numFmt numFmtId="167" formatCode="#,##0&quot; £k&quot;"/>
  </numFmts>
  <fonts count="28" x14ac:knownFonts="1">
    <font>
      <sz val="11"/>
      <color theme="1"/>
      <name val="Calibri"/>
      <family val="2"/>
      <scheme val="minor"/>
    </font>
    <font>
      <b/>
      <sz val="28"/>
      <color rgb="FFFFFFFF"/>
      <name val="Arial"/>
    </font>
    <font>
      <i/>
      <sz val="13"/>
      <color rgb="FFFFFFFF"/>
      <name val="Arial"/>
    </font>
    <font>
      <sz val="11"/>
      <color rgb="FF270016"/>
      <name val="Arial"/>
    </font>
    <font>
      <b/>
      <sz val="12"/>
      <color rgb="FF610036"/>
      <name val="Arial"/>
    </font>
    <font>
      <b/>
      <sz val="11"/>
      <color rgb="FF296468"/>
      <name val="Arial"/>
    </font>
    <font>
      <b/>
      <sz val="14"/>
      <color rgb="FF0000FF"/>
      <name val="Arial"/>
    </font>
    <font>
      <sz val="10"/>
      <color rgb="FF270016"/>
      <name val="Arial"/>
    </font>
    <font>
      <b/>
      <sz val="14"/>
      <color rgb="FF000000"/>
      <name val="Arial"/>
    </font>
    <font>
      <b/>
      <sz val="14"/>
      <color rgb="FF006100"/>
      <name val="Arial"/>
    </font>
    <font>
      <i/>
      <sz val="9"/>
      <color rgb="FF999999"/>
      <name val="Arial"/>
    </font>
    <font>
      <b/>
      <sz val="14"/>
      <color rgb="FFFFFFFF"/>
      <name val="Arial"/>
    </font>
    <font>
      <b/>
      <sz val="12"/>
      <color rgb="FF610036"/>
      <name val="Courier New"/>
    </font>
    <font>
      <b/>
      <sz val="10"/>
      <color rgb="FFFFFFFF"/>
      <name val="Arial"/>
    </font>
    <font>
      <b/>
      <sz val="11"/>
      <color rgb="FF0000FF"/>
      <name val="Arial"/>
    </font>
    <font>
      <sz val="11"/>
      <color rgb="FF000000"/>
      <name val="Arial"/>
    </font>
    <font>
      <i/>
      <sz val="10"/>
      <color rgb="FF555555"/>
      <name val="Courier New"/>
    </font>
    <font>
      <b/>
      <sz val="11"/>
      <color rgb="FF000000"/>
      <name val="Arial"/>
    </font>
    <font>
      <b/>
      <sz val="11"/>
      <color rgb="FFFFFFFF"/>
      <name val="Arial"/>
    </font>
    <font>
      <b/>
      <sz val="13"/>
      <color rgb="FF3EC6B7"/>
      <name val="Courier New"/>
    </font>
    <font>
      <sz val="11"/>
      <color rgb="FFFFFFFF"/>
      <name val="Arial"/>
    </font>
    <font>
      <b/>
      <sz val="13"/>
      <color rgb="FF3EC6B7"/>
      <name val="Arial"/>
    </font>
    <font>
      <i/>
      <sz val="9"/>
      <color rgb="FF777777"/>
      <name val="Arial"/>
    </font>
    <font>
      <b/>
      <sz val="11"/>
      <color rgb="FF3EC6B7"/>
      <name val="Courier New"/>
    </font>
    <font>
      <b/>
      <sz val="11"/>
      <color rgb="FF006100"/>
      <name val="Arial"/>
    </font>
    <font>
      <sz val="11"/>
      <color rgb="FF999999"/>
      <name val="Arial"/>
    </font>
    <font>
      <b/>
      <sz val="12"/>
      <color rgb="FFFFFFFF"/>
      <name val="Arial"/>
    </font>
    <font>
      <i/>
      <sz val="8"/>
      <color theme="1"/>
      <name val="Poppins"/>
    </font>
  </fonts>
  <fills count="11">
    <fill>
      <patternFill patternType="none"/>
    </fill>
    <fill>
      <patternFill patternType="gray125"/>
    </fill>
    <fill>
      <patternFill patternType="solid">
        <fgColor rgb="FF270016"/>
      </patternFill>
    </fill>
    <fill>
      <patternFill patternType="solid">
        <fgColor rgb="FF610036"/>
      </patternFill>
    </fill>
    <fill>
      <patternFill patternType="solid">
        <fgColor rgb="FF3EC6B7"/>
      </patternFill>
    </fill>
    <fill>
      <patternFill patternType="solid">
        <fgColor rgb="FFDFCCD7"/>
      </patternFill>
    </fill>
    <fill>
      <patternFill patternType="solid">
        <fgColor rgb="FFFFF2CC"/>
      </patternFill>
    </fill>
    <fill>
      <patternFill patternType="solid">
        <fgColor rgb="FFFAFAFA"/>
      </patternFill>
    </fill>
    <fill>
      <patternFill patternType="solid">
        <fgColor rgb="FF296468"/>
      </patternFill>
    </fill>
    <fill>
      <patternFill patternType="solid">
        <fgColor rgb="FF0E1F23"/>
      </patternFill>
    </fill>
    <fill>
      <patternFill patternType="solid">
        <fgColor rgb="FFF7F3F5"/>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9">
    <xf numFmtId="0" fontId="0" fillId="0" borderId="0" xfId="0"/>
    <xf numFmtId="0" fontId="0" fillId="4" borderId="0" xfId="0" applyFill="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3" fillId="0" borderId="1" xfId="0" applyFont="1" applyBorder="1"/>
    <xf numFmtId="3" fontId="14" fillId="6" borderId="1" xfId="0" applyNumberFormat="1" applyFont="1" applyFill="1" applyBorder="1" applyAlignment="1">
      <alignment horizontal="right"/>
    </xf>
    <xf numFmtId="0" fontId="0" fillId="7" borderId="1" xfId="0" applyFill="1" applyBorder="1"/>
    <xf numFmtId="164" fontId="15" fillId="0" borderId="1" xfId="0" applyNumberFormat="1" applyFont="1" applyBorder="1"/>
    <xf numFmtId="0" fontId="16" fillId="0" borderId="1" xfId="0" applyFont="1" applyBorder="1"/>
    <xf numFmtId="165" fontId="15" fillId="0" borderId="1" xfId="0" applyNumberFormat="1" applyFont="1" applyBorder="1"/>
    <xf numFmtId="10" fontId="17" fillId="5" borderId="1" xfId="0" applyNumberFormat="1" applyFont="1" applyFill="1" applyBorder="1"/>
    <xf numFmtId="0" fontId="20" fillId="9" borderId="0" xfId="0" applyFont="1" applyFill="1" applyAlignment="1">
      <alignment horizontal="right" vertical="center"/>
    </xf>
    <xf numFmtId="10" fontId="21" fillId="9" borderId="0" xfId="0" applyNumberFormat="1" applyFont="1" applyFill="1" applyAlignment="1">
      <alignment horizontal="center" vertical="center"/>
    </xf>
    <xf numFmtId="0" fontId="23" fillId="0" borderId="1" xfId="0" applyFont="1" applyBorder="1"/>
    <xf numFmtId="10" fontId="14" fillId="6" borderId="1" xfId="0" applyNumberFormat="1" applyFont="1" applyFill="1" applyBorder="1" applyAlignment="1">
      <alignment horizontal="right"/>
    </xf>
    <xf numFmtId="1" fontId="14" fillId="6" borderId="1" xfId="0" applyNumberFormat="1" applyFont="1" applyFill="1" applyBorder="1" applyAlignment="1">
      <alignment horizontal="right"/>
    </xf>
    <xf numFmtId="0" fontId="18" fillId="8" borderId="0" xfId="0" applyFont="1" applyFill="1" applyAlignment="1">
      <alignment horizontal="center"/>
    </xf>
    <xf numFmtId="3" fontId="24" fillId="0" borderId="1" xfId="0" applyNumberFormat="1" applyFont="1" applyBorder="1" applyAlignment="1">
      <alignment horizontal="right"/>
    </xf>
    <xf numFmtId="3" fontId="17" fillId="10" borderId="1" xfId="0" applyNumberFormat="1" applyFont="1" applyFill="1" applyBorder="1" applyAlignment="1">
      <alignment horizontal="right"/>
    </xf>
    <xf numFmtId="0" fontId="25" fillId="0" borderId="1" xfId="0" applyFont="1" applyBorder="1" applyAlignment="1">
      <alignment horizontal="center"/>
    </xf>
    <xf numFmtId="10" fontId="15" fillId="10" borderId="1" xfId="0" applyNumberFormat="1" applyFont="1" applyFill="1" applyBorder="1" applyAlignment="1">
      <alignment horizontal="right"/>
    </xf>
    <xf numFmtId="166" fontId="15" fillId="0" borderId="1" xfId="0" applyNumberFormat="1" applyFont="1" applyBorder="1"/>
    <xf numFmtId="166" fontId="15" fillId="10" borderId="1" xfId="0" applyNumberFormat="1" applyFont="1" applyFill="1" applyBorder="1"/>
    <xf numFmtId="10" fontId="15" fillId="10" borderId="1" xfId="0" applyNumberFormat="1" applyFont="1" applyFill="1" applyBorder="1"/>
    <xf numFmtId="167" fontId="24" fillId="5" borderId="1" xfId="0" applyNumberFormat="1" applyFont="1" applyFill="1" applyBorder="1"/>
    <xf numFmtId="10" fontId="24" fillId="5" borderId="1" xfId="0" applyNumberFormat="1" applyFont="1" applyFill="1" applyBorder="1"/>
    <xf numFmtId="3" fontId="0" fillId="0" borderId="0" xfId="0" applyNumberFormat="1"/>
    <xf numFmtId="0" fontId="16" fillId="0" borderId="1" xfId="0" quotePrefix="1" applyFont="1" applyBorder="1"/>
    <xf numFmtId="0" fontId="3" fillId="0" borderId="0" xfId="0" applyFont="1"/>
    <xf numFmtId="0" fontId="0" fillId="0" borderId="0" xfId="0"/>
    <xf numFmtId="0" fontId="27" fillId="0" borderId="0" xfId="0" applyFont="1" applyAlignment="1">
      <alignment horizontal="left" wrapText="1"/>
    </xf>
    <xf numFmtId="0" fontId="27" fillId="0" borderId="0" xfId="0" applyFont="1" applyAlignment="1">
      <alignment horizontal="left"/>
    </xf>
    <xf numFmtId="0" fontId="1" fillId="2" borderId="0" xfId="0" applyFont="1" applyFill="1" applyAlignment="1">
      <alignment horizontal="center" vertical="center"/>
    </xf>
    <xf numFmtId="0" fontId="3" fillId="0" borderId="0" xfId="0" applyFont="1" applyAlignment="1">
      <alignment vertical="top" wrapText="1"/>
    </xf>
    <xf numFmtId="0" fontId="2" fillId="3" borderId="0" xfId="0" applyFont="1" applyFill="1" applyAlignment="1">
      <alignment horizontal="center" vertical="center"/>
    </xf>
    <xf numFmtId="0" fontId="22" fillId="0" borderId="0" xfId="0" applyFont="1"/>
    <xf numFmtId="0" fontId="19" fillId="9" borderId="0" xfId="0" applyFont="1" applyFill="1" applyAlignment="1">
      <alignment horizontal="center" vertical="center"/>
    </xf>
    <xf numFmtId="0" fontId="11" fillId="2" borderId="0" xfId="0" applyFont="1" applyFill="1" applyAlignment="1">
      <alignment horizontal="center" vertical="center"/>
    </xf>
    <xf numFmtId="0" fontId="12" fillId="5" borderId="0" xfId="0" applyFont="1" applyFill="1" applyAlignment="1">
      <alignment horizontal="center" vertical="center"/>
    </xf>
    <xf numFmtId="0" fontId="13" fillId="3" borderId="0" xfId="0" applyFont="1" applyFill="1" applyAlignment="1">
      <alignment horizontal="center"/>
    </xf>
    <xf numFmtId="0" fontId="18" fillId="3" borderId="0" xfId="0" applyFont="1" applyFill="1"/>
    <xf numFmtId="0" fontId="13" fillId="8" borderId="0" xfId="0" applyFont="1" applyFill="1"/>
    <xf numFmtId="0" fontId="22" fillId="0" borderId="0" xfId="0" applyFont="1" applyAlignment="1">
      <alignment wrapText="1"/>
    </xf>
    <xf numFmtId="0" fontId="26" fillId="2"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0"/>
  <c:chart>
    <c:title>
      <c:tx>
        <c:rich>
          <a:bodyPr/>
          <a:lstStyle/>
          <a:p>
            <a:pPr>
              <a:defRPr/>
            </a:pPr>
            <a:r>
              <a:rPr lang="en-GB"/>
              <a:t>Revenue Projection (£ thousands)</a:t>
            </a:r>
          </a:p>
        </c:rich>
      </c:tx>
      <c:overlay val="1"/>
    </c:title>
    <c:autoTitleDeleted val="0"/>
    <c:plotArea>
      <c:layout/>
      <c:barChart>
        <c:barDir val="col"/>
        <c:grouping val="clustered"/>
        <c:varyColors val="1"/>
        <c:ser>
          <c:idx val="0"/>
          <c:order val="0"/>
          <c:tx>
            <c:v>Revenue</c:v>
          </c:tx>
          <c:spPr>
            <a:solidFill>
              <a:srgbClr val="610036"/>
            </a:solidFill>
            <a:ln>
              <a:solidFill>
                <a:srgbClr val="270016"/>
              </a:solidFill>
              <a:prstDash val="solid"/>
            </a:ln>
          </c:spPr>
          <c:invertIfNegative val="1"/>
          <c:cat>
            <c:strRef>
              <c:f>Chart!$A$2:$A$7</c:f>
              <c:strCache>
                <c:ptCount val="6"/>
                <c:pt idx="0">
                  <c:v>2020</c:v>
                </c:pt>
                <c:pt idx="1">
                  <c:v>2021</c:v>
                </c:pt>
                <c:pt idx="2">
                  <c:v>2022</c:v>
                </c:pt>
                <c:pt idx="3">
                  <c:v>2023</c:v>
                </c:pt>
                <c:pt idx="4">
                  <c:v>2024</c:v>
                </c:pt>
                <c:pt idx="5">
                  <c:v>2025</c:v>
                </c:pt>
              </c:strCache>
            </c:strRef>
          </c:cat>
          <c:val>
            <c:numRef>
              <c:f>Chart!$B$2:$B$7</c:f>
              <c:numCache>
                <c:formatCode>#,##0</c:formatCode>
                <c:ptCount val="6"/>
                <c:pt idx="0">
                  <c:v>50000</c:v>
                </c:pt>
                <c:pt idx="1">
                  <c:v>57435</c:v>
                </c:pt>
                <c:pt idx="2">
                  <c:v>65975.584499999997</c:v>
                </c:pt>
                <c:pt idx="3">
                  <c:v>75786.153915150004</c:v>
                </c:pt>
                <c:pt idx="4">
                  <c:v>87055.555002332811</c:v>
                </c:pt>
                <c:pt idx="5">
                  <c:v>100000.71603117971</c:v>
                </c:pt>
              </c:numCache>
            </c:numRef>
          </c:val>
          <c:extLst>
            <c:ext xmlns:c14="http://schemas.microsoft.com/office/drawing/2007/8/2/chart" uri="{6F2FDCE9-48DA-4B69-8628-5D25D57E5C99}">
              <c14:invertSolidFillFmt>
                <c14:spPr xmlns:c14="http://schemas.microsoft.com/office/drawing/2007/8/2/chart">
                  <a:solidFill>
                    <a:srgbClr val="FFFFFF"/>
                  </a:solidFill>
                  <a:ln>
                    <a:solidFill>
                      <a:srgbClr val="270016"/>
                    </a:solidFill>
                    <a:prstDash val="solid"/>
                  </a:ln>
                </c14:spPr>
              </c14:invertSolidFillFmt>
            </c:ext>
            <c:ext xmlns:c16="http://schemas.microsoft.com/office/drawing/2014/chart" uri="{C3380CC4-5D6E-409C-BE32-E72D297353CC}">
              <c16:uniqueId val="{00000000-A39E-4A7F-A532-2479EE323393}"/>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GB"/>
                  <a:t>Year</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GB"/>
                  <a:t>Revenue (£ thousands)</a:t>
                </a:r>
              </a:p>
            </c:rich>
          </c:tx>
          <c:overlay val="1"/>
        </c:title>
        <c:numFmt formatCode="#,##0"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7920000" cy="50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showGridLines="0" tabSelected="1" zoomScale="82" workbookViewId="0">
      <selection activeCell="F23" sqref="F23"/>
    </sheetView>
  </sheetViews>
  <sheetFormatPr defaultRowHeight="15" x14ac:dyDescent="0.25"/>
  <cols>
    <col min="1" max="1" width="4" customWidth="1"/>
    <col min="2" max="8" width="18" customWidth="1"/>
    <col min="9" max="9" width="4" customWidth="1"/>
  </cols>
  <sheetData>
    <row r="2" spans="2:8" x14ac:dyDescent="0.25">
      <c r="B2" s="37" t="s">
        <v>0</v>
      </c>
      <c r="C2" s="34"/>
      <c r="D2" s="34"/>
      <c r="E2" s="34"/>
      <c r="F2" s="34"/>
      <c r="G2" s="34"/>
      <c r="H2" s="34"/>
    </row>
    <row r="3" spans="2:8" x14ac:dyDescent="0.25">
      <c r="B3" s="34"/>
      <c r="C3" s="34"/>
      <c r="D3" s="34"/>
      <c r="E3" s="34"/>
      <c r="F3" s="34"/>
      <c r="G3" s="34"/>
      <c r="H3" s="34"/>
    </row>
    <row r="4" spans="2:8" x14ac:dyDescent="0.25">
      <c r="B4" s="34"/>
      <c r="C4" s="34"/>
      <c r="D4" s="34"/>
      <c r="E4" s="34"/>
      <c r="F4" s="34"/>
      <c r="G4" s="34"/>
      <c r="H4" s="34"/>
    </row>
    <row r="5" spans="2:8" x14ac:dyDescent="0.25">
      <c r="B5" s="34"/>
      <c r="C5" s="34"/>
      <c r="D5" s="34"/>
      <c r="E5" s="34"/>
      <c r="F5" s="34"/>
      <c r="G5" s="34"/>
      <c r="H5" s="34"/>
    </row>
    <row r="6" spans="2:8" x14ac:dyDescent="0.25">
      <c r="B6" s="34"/>
      <c r="C6" s="34"/>
      <c r="D6" s="34"/>
      <c r="E6" s="34"/>
      <c r="F6" s="34"/>
      <c r="G6" s="34"/>
      <c r="H6" s="34"/>
    </row>
    <row r="7" spans="2:8" x14ac:dyDescent="0.25">
      <c r="B7" s="34"/>
      <c r="C7" s="34"/>
      <c r="D7" s="34"/>
      <c r="E7" s="34"/>
      <c r="F7" s="34"/>
      <c r="G7" s="34"/>
      <c r="H7" s="34"/>
    </row>
    <row r="8" spans="2:8" x14ac:dyDescent="0.25">
      <c r="B8" s="39" t="s">
        <v>1</v>
      </c>
      <c r="C8" s="34"/>
      <c r="D8" s="34"/>
      <c r="E8" s="34"/>
      <c r="F8" s="34"/>
      <c r="G8" s="34"/>
      <c r="H8" s="34"/>
    </row>
    <row r="9" spans="2:8" x14ac:dyDescent="0.25">
      <c r="B9" s="34"/>
      <c r="C9" s="34"/>
      <c r="D9" s="34"/>
      <c r="E9" s="34"/>
      <c r="F9" s="34"/>
      <c r="G9" s="34"/>
      <c r="H9" s="34"/>
    </row>
    <row r="10" spans="2:8" ht="6" customHeight="1" x14ac:dyDescent="0.25">
      <c r="B10" s="1"/>
      <c r="C10" s="1"/>
      <c r="D10" s="1"/>
      <c r="E10" s="1"/>
      <c r="F10" s="1"/>
      <c r="G10" s="1"/>
      <c r="H10" s="1"/>
    </row>
    <row r="12" spans="2:8" x14ac:dyDescent="0.25">
      <c r="B12" s="38" t="s">
        <v>2</v>
      </c>
      <c r="C12" s="34"/>
      <c r="D12" s="34"/>
      <c r="E12" s="34"/>
      <c r="F12" s="34"/>
      <c r="G12" s="34"/>
      <c r="H12" s="34"/>
    </row>
    <row r="13" spans="2:8" x14ac:dyDescent="0.25">
      <c r="B13" s="34"/>
      <c r="C13" s="34"/>
      <c r="D13" s="34"/>
      <c r="E13" s="34"/>
      <c r="F13" s="34"/>
      <c r="G13" s="34"/>
      <c r="H13" s="34"/>
    </row>
    <row r="14" spans="2:8" x14ac:dyDescent="0.25">
      <c r="B14" s="34"/>
      <c r="C14" s="34"/>
      <c r="D14" s="34"/>
      <c r="E14" s="34"/>
      <c r="F14" s="34"/>
      <c r="G14" s="34"/>
      <c r="H14" s="34"/>
    </row>
    <row r="16" spans="2:8" ht="20.100000000000001" customHeight="1" x14ac:dyDescent="0.25">
      <c r="B16" s="2" t="s">
        <v>3</v>
      </c>
    </row>
    <row r="17" spans="1:8" ht="18" customHeight="1" x14ac:dyDescent="0.25">
      <c r="B17" s="3" t="s">
        <v>4</v>
      </c>
      <c r="C17" s="33" t="s">
        <v>5</v>
      </c>
      <c r="D17" s="34"/>
      <c r="E17" s="34"/>
      <c r="F17" s="34"/>
      <c r="G17" s="34"/>
      <c r="H17" s="34"/>
    </row>
    <row r="18" spans="1:8" ht="18" customHeight="1" x14ac:dyDescent="0.25">
      <c r="B18" s="3" t="s">
        <v>6</v>
      </c>
      <c r="C18" s="33" t="s">
        <v>7</v>
      </c>
      <c r="D18" s="34"/>
      <c r="E18" s="34"/>
      <c r="F18" s="34"/>
      <c r="G18" s="34"/>
      <c r="H18" s="34"/>
    </row>
    <row r="19" spans="1:8" ht="18" customHeight="1" x14ac:dyDescent="0.25">
      <c r="B19" s="3" t="s">
        <v>8</v>
      </c>
      <c r="C19" s="33" t="s">
        <v>9</v>
      </c>
      <c r="D19" s="34"/>
      <c r="E19" s="34"/>
      <c r="F19" s="34"/>
      <c r="G19" s="34"/>
      <c r="H19" s="34"/>
    </row>
    <row r="20" spans="1:8" ht="18" customHeight="1" x14ac:dyDescent="0.25">
      <c r="B20" s="3" t="s">
        <v>10</v>
      </c>
      <c r="C20" s="33" t="s">
        <v>11</v>
      </c>
      <c r="D20" s="34"/>
      <c r="E20" s="34"/>
      <c r="F20" s="34"/>
      <c r="G20" s="34"/>
      <c r="H20" s="34"/>
    </row>
    <row r="23" spans="1:8" ht="20.100000000000001" customHeight="1" x14ac:dyDescent="0.25">
      <c r="B23" s="2" t="s">
        <v>12</v>
      </c>
    </row>
    <row r="24" spans="1:8" ht="15.95" customHeight="1" x14ac:dyDescent="0.25">
      <c r="B24" s="4" t="s">
        <v>13</v>
      </c>
      <c r="C24" s="5" t="s">
        <v>14</v>
      </c>
    </row>
    <row r="25" spans="1:8" ht="15.95" customHeight="1" x14ac:dyDescent="0.25">
      <c r="B25" s="6" t="s">
        <v>13</v>
      </c>
      <c r="C25" s="5" t="s">
        <v>15</v>
      </c>
    </row>
    <row r="26" spans="1:8" ht="15.95" customHeight="1" x14ac:dyDescent="0.25">
      <c r="B26" s="7" t="s">
        <v>13</v>
      </c>
      <c r="C26" s="5" t="s">
        <v>16</v>
      </c>
    </row>
    <row r="28" spans="1:8" x14ac:dyDescent="0.25">
      <c r="B28" s="8" t="s">
        <v>17</v>
      </c>
    </row>
    <row r="31" spans="1:8" x14ac:dyDescent="0.25">
      <c r="A31" s="35" t="s">
        <v>73</v>
      </c>
      <c r="B31" s="36"/>
      <c r="C31" s="36"/>
      <c r="D31" s="36"/>
      <c r="E31" s="36"/>
      <c r="F31" s="36"/>
      <c r="G31" s="36"/>
      <c r="H31" s="36"/>
    </row>
    <row r="32" spans="1:8" x14ac:dyDescent="0.25">
      <c r="A32" s="36"/>
      <c r="B32" s="36"/>
      <c r="C32" s="36"/>
      <c r="D32" s="36"/>
      <c r="E32" s="36"/>
      <c r="F32" s="36"/>
      <c r="G32" s="36"/>
      <c r="H32" s="36"/>
    </row>
    <row r="33" spans="1:8" x14ac:dyDescent="0.25">
      <c r="A33" s="36"/>
      <c r="B33" s="36"/>
      <c r="C33" s="36"/>
      <c r="D33" s="36"/>
      <c r="E33" s="36"/>
      <c r="F33" s="36"/>
      <c r="G33" s="36"/>
      <c r="H33" s="36"/>
    </row>
    <row r="34" spans="1:8" x14ac:dyDescent="0.25">
      <c r="A34" s="36"/>
      <c r="B34" s="36"/>
      <c r="C34" s="36"/>
      <c r="D34" s="36"/>
      <c r="E34" s="36"/>
      <c r="F34" s="36"/>
      <c r="G34" s="36"/>
      <c r="H34" s="36"/>
    </row>
    <row r="35" spans="1:8" x14ac:dyDescent="0.25">
      <c r="A35" s="36"/>
      <c r="B35" s="36"/>
      <c r="C35" s="36"/>
      <c r="D35" s="36"/>
      <c r="E35" s="36"/>
      <c r="F35" s="36"/>
      <c r="G35" s="36"/>
      <c r="H35" s="36"/>
    </row>
    <row r="36" spans="1:8" x14ac:dyDescent="0.25">
      <c r="A36" s="36"/>
      <c r="B36" s="36"/>
      <c r="C36" s="36"/>
      <c r="D36" s="36"/>
      <c r="E36" s="36"/>
      <c r="F36" s="36"/>
      <c r="G36" s="36"/>
      <c r="H36" s="36"/>
    </row>
    <row r="37" spans="1:8" x14ac:dyDescent="0.25">
      <c r="A37" s="36"/>
      <c r="B37" s="36"/>
      <c r="C37" s="36"/>
      <c r="D37" s="36"/>
      <c r="E37" s="36"/>
      <c r="F37" s="36"/>
      <c r="G37" s="36"/>
      <c r="H37" s="36"/>
    </row>
    <row r="38" spans="1:8" x14ac:dyDescent="0.25">
      <c r="A38" s="36"/>
      <c r="B38" s="36"/>
      <c r="C38" s="36"/>
      <c r="D38" s="36"/>
      <c r="E38" s="36"/>
      <c r="F38" s="36"/>
      <c r="G38" s="36"/>
      <c r="H38" s="36"/>
    </row>
    <row r="39" spans="1:8" x14ac:dyDescent="0.25">
      <c r="A39" s="36"/>
      <c r="B39" s="36"/>
      <c r="C39" s="36"/>
      <c r="D39" s="36"/>
      <c r="E39" s="36"/>
      <c r="F39" s="36"/>
      <c r="G39" s="36"/>
      <c r="H39" s="36"/>
    </row>
    <row r="40" spans="1:8" x14ac:dyDescent="0.25">
      <c r="A40" s="36"/>
      <c r="B40" s="36"/>
      <c r="C40" s="36"/>
      <c r="D40" s="36"/>
      <c r="E40" s="36"/>
      <c r="F40" s="36"/>
      <c r="G40" s="36"/>
      <c r="H40" s="36"/>
    </row>
  </sheetData>
  <mergeCells count="8">
    <mergeCell ref="C20:H20"/>
    <mergeCell ref="A31:H40"/>
    <mergeCell ref="C19:H19"/>
    <mergeCell ref="B2:H7"/>
    <mergeCell ref="B12:H14"/>
    <mergeCell ref="B8:H9"/>
    <mergeCell ref="C18:H18"/>
    <mergeCell ref="C17:H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9"/>
  <sheetViews>
    <sheetView showGridLines="0" workbookViewId="0">
      <selection activeCell="D22" sqref="D22"/>
    </sheetView>
  </sheetViews>
  <sheetFormatPr defaultRowHeight="15" x14ac:dyDescent="0.25"/>
  <cols>
    <col min="1" max="1" width="3" customWidth="1"/>
    <col min="2" max="2" width="30" customWidth="1"/>
    <col min="3" max="5" width="20" customWidth="1"/>
    <col min="6" max="6" width="3" customWidth="1"/>
  </cols>
  <sheetData>
    <row r="1" spans="2:5" ht="36" customHeight="1" x14ac:dyDescent="0.25">
      <c r="B1" s="42" t="s">
        <v>18</v>
      </c>
      <c r="C1" s="34"/>
      <c r="D1" s="34"/>
      <c r="E1" s="34"/>
    </row>
    <row r="2" spans="2:5" ht="5.0999999999999996" customHeight="1" x14ac:dyDescent="0.25">
      <c r="B2" s="1"/>
      <c r="C2" s="1"/>
      <c r="D2" s="1"/>
      <c r="E2" s="1"/>
    </row>
    <row r="4" spans="2:5" ht="27.95" customHeight="1" x14ac:dyDescent="0.25">
      <c r="B4" s="43" t="s">
        <v>19</v>
      </c>
      <c r="C4" s="34"/>
      <c r="D4" s="34"/>
      <c r="E4" s="34"/>
    </row>
    <row r="6" spans="2:5" ht="21.95" customHeight="1" x14ac:dyDescent="0.25">
      <c r="B6" s="44" t="s">
        <v>20</v>
      </c>
      <c r="C6" s="34"/>
      <c r="D6" s="34"/>
      <c r="E6" s="34"/>
    </row>
    <row r="7" spans="2:5" ht="20.100000000000001" customHeight="1" x14ac:dyDescent="0.25">
      <c r="B7" s="9" t="s">
        <v>21</v>
      </c>
      <c r="C7" s="10">
        <v>50000</v>
      </c>
      <c r="D7" s="11"/>
      <c r="E7" s="11"/>
    </row>
    <row r="8" spans="2:5" ht="20.100000000000001" customHeight="1" x14ac:dyDescent="0.25">
      <c r="B8" s="9" t="s">
        <v>22</v>
      </c>
      <c r="C8" s="10">
        <v>100000</v>
      </c>
      <c r="D8" s="11"/>
      <c r="E8" s="11"/>
    </row>
    <row r="9" spans="2:5" ht="20.100000000000001" customHeight="1" x14ac:dyDescent="0.25">
      <c r="B9" s="9" t="s">
        <v>23</v>
      </c>
      <c r="C9" s="10">
        <v>5</v>
      </c>
      <c r="D9" s="11"/>
      <c r="E9" s="11"/>
    </row>
    <row r="11" spans="2:5" ht="21.95" customHeight="1" x14ac:dyDescent="0.25">
      <c r="B11" s="46" t="s">
        <v>24</v>
      </c>
      <c r="C11" s="34"/>
      <c r="D11" s="34"/>
      <c r="E11" s="34"/>
    </row>
    <row r="12" spans="2:5" ht="20.100000000000001" customHeight="1" x14ac:dyDescent="0.25">
      <c r="B12" s="9" t="s">
        <v>25</v>
      </c>
      <c r="C12" s="12">
        <f>C8/C7</f>
        <v>2</v>
      </c>
      <c r="D12" s="32" t="s">
        <v>70</v>
      </c>
      <c r="E12" s="11"/>
    </row>
    <row r="13" spans="2:5" ht="20.100000000000001" customHeight="1" x14ac:dyDescent="0.25">
      <c r="B13" s="9" t="s">
        <v>26</v>
      </c>
      <c r="C13" s="14">
        <f>1/C9</f>
        <v>0.2</v>
      </c>
      <c r="D13" s="32" t="s">
        <v>69</v>
      </c>
      <c r="E13" s="11"/>
    </row>
    <row r="14" spans="2:5" ht="20.100000000000001" customHeight="1" x14ac:dyDescent="0.25">
      <c r="B14" s="9" t="s">
        <v>27</v>
      </c>
      <c r="C14" s="15">
        <f>C12^C13-1</f>
        <v>0.1486983549970351</v>
      </c>
      <c r="D14" s="13"/>
      <c r="E14" s="11"/>
    </row>
    <row r="16" spans="2:5" ht="21.95" customHeight="1" x14ac:dyDescent="0.25">
      <c r="B16" s="45" t="s">
        <v>28</v>
      </c>
      <c r="C16" s="34"/>
      <c r="D16" s="34"/>
      <c r="E16" s="34"/>
    </row>
    <row r="17" spans="2:5" ht="26.1" customHeight="1" x14ac:dyDescent="0.25">
      <c r="B17" s="41">
        <f>(C8/C7)^(1/C9)-1</f>
        <v>0.1486983549970351</v>
      </c>
      <c r="C17" s="34"/>
      <c r="D17" s="16" t="s">
        <v>29</v>
      </c>
      <c r="E17" s="17">
        <f>(C8/C7)^(1/C9)-1</f>
        <v>0.1486983549970351</v>
      </c>
    </row>
    <row r="19" spans="2:5" x14ac:dyDescent="0.25">
      <c r="B19" s="40" t="s">
        <v>30</v>
      </c>
      <c r="C19" s="34"/>
      <c r="D19" s="34"/>
      <c r="E19" s="34"/>
    </row>
  </sheetData>
  <mergeCells count="7">
    <mergeCell ref="B19:E19"/>
    <mergeCell ref="B17:C17"/>
    <mergeCell ref="B1:E1"/>
    <mergeCell ref="B4:E4"/>
    <mergeCell ref="B6:E6"/>
    <mergeCell ref="B16:E16"/>
    <mergeCell ref="B11:E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0"/>
  <sheetViews>
    <sheetView showGridLines="0" workbookViewId="0">
      <selection activeCell="C12" sqref="C12"/>
    </sheetView>
  </sheetViews>
  <sheetFormatPr defaultRowHeight="15" x14ac:dyDescent="0.25"/>
  <cols>
    <col min="1" max="1" width="3" customWidth="1"/>
    <col min="2" max="2" width="30" customWidth="1"/>
    <col min="3" max="3" width="29" bestFit="1" customWidth="1"/>
    <col min="4" max="4" width="22.5703125" bestFit="1" customWidth="1"/>
    <col min="5" max="5" width="20" customWidth="1"/>
    <col min="6" max="6" width="3" customWidth="1"/>
  </cols>
  <sheetData>
    <row r="1" spans="2:5" ht="36" customHeight="1" x14ac:dyDescent="0.25">
      <c r="B1" s="42" t="s">
        <v>31</v>
      </c>
      <c r="C1" s="34"/>
      <c r="D1" s="34"/>
      <c r="E1" s="34"/>
    </row>
    <row r="2" spans="2:5" ht="5.0999999999999996" customHeight="1" x14ac:dyDescent="0.25">
      <c r="B2" s="1"/>
      <c r="C2" s="1"/>
      <c r="D2" s="1"/>
      <c r="E2" s="1"/>
    </row>
    <row r="4" spans="2:5" ht="27.95" customHeight="1" x14ac:dyDescent="0.25">
      <c r="B4" s="43" t="s">
        <v>32</v>
      </c>
      <c r="C4" s="34"/>
      <c r="D4" s="34"/>
      <c r="E4" s="34"/>
    </row>
    <row r="6" spans="2:5" ht="21.95" customHeight="1" x14ac:dyDescent="0.25">
      <c r="B6" s="44" t="s">
        <v>20</v>
      </c>
      <c r="C6" s="34"/>
      <c r="D6" s="34"/>
      <c r="E6" s="34"/>
    </row>
    <row r="7" spans="2:5" ht="20.100000000000001" customHeight="1" x14ac:dyDescent="0.25">
      <c r="B7" s="9" t="s">
        <v>21</v>
      </c>
      <c r="C7" s="10">
        <v>50000</v>
      </c>
      <c r="D7" s="11"/>
      <c r="E7" s="11"/>
    </row>
    <row r="8" spans="2:5" ht="20.100000000000001" customHeight="1" x14ac:dyDescent="0.25">
      <c r="B8" s="9" t="s">
        <v>22</v>
      </c>
      <c r="C8" s="10">
        <v>100000</v>
      </c>
      <c r="D8" s="11"/>
      <c r="E8" s="11"/>
    </row>
    <row r="9" spans="2:5" ht="20.100000000000001" customHeight="1" x14ac:dyDescent="0.25">
      <c r="B9" s="9" t="s">
        <v>23</v>
      </c>
      <c r="C9" s="10">
        <v>5</v>
      </c>
      <c r="D9" s="11"/>
      <c r="E9" s="11"/>
    </row>
    <row r="11" spans="2:5" ht="21.95" customHeight="1" x14ac:dyDescent="0.25">
      <c r="B11" s="46" t="s">
        <v>33</v>
      </c>
      <c r="C11" s="34"/>
      <c r="D11" s="34"/>
      <c r="E11" s="34"/>
    </row>
    <row r="12" spans="2:5" ht="26.1" customHeight="1" x14ac:dyDescent="0.25">
      <c r="B12" s="9" t="s">
        <v>34</v>
      </c>
      <c r="C12" s="15">
        <f>RATE(C9,0,-C7,C8)</f>
        <v>0.14869835499702114</v>
      </c>
      <c r="D12" s="11"/>
      <c r="E12" s="11"/>
    </row>
    <row r="14" spans="2:5" ht="21.95" customHeight="1" x14ac:dyDescent="0.25">
      <c r="B14" s="44" t="s">
        <v>35</v>
      </c>
      <c r="C14" s="34"/>
      <c r="D14" s="34"/>
      <c r="E14" s="34"/>
    </row>
    <row r="15" spans="2:5" ht="18" customHeight="1" x14ac:dyDescent="0.3">
      <c r="B15" s="18" t="s">
        <v>36</v>
      </c>
      <c r="C15" s="9" t="s">
        <v>37</v>
      </c>
      <c r="D15" s="32" t="s">
        <v>71</v>
      </c>
      <c r="E15" s="11"/>
    </row>
    <row r="16" spans="2:5" ht="18" customHeight="1" x14ac:dyDescent="0.3">
      <c r="B16" s="18" t="s">
        <v>38</v>
      </c>
      <c r="C16" s="9" t="s">
        <v>39</v>
      </c>
      <c r="D16" s="13"/>
      <c r="E16" s="11"/>
    </row>
    <row r="17" spans="2:5" ht="18" customHeight="1" x14ac:dyDescent="0.3">
      <c r="B17" s="18" t="s">
        <v>40</v>
      </c>
      <c r="C17" s="9" t="s">
        <v>41</v>
      </c>
      <c r="D17" s="13"/>
      <c r="E17" s="11"/>
    </row>
    <row r="18" spans="2:5" ht="18" customHeight="1" x14ac:dyDescent="0.3">
      <c r="B18" s="18" t="s">
        <v>42</v>
      </c>
      <c r="C18" s="9" t="s">
        <v>43</v>
      </c>
      <c r="D18" s="32" t="s">
        <v>72</v>
      </c>
      <c r="E18" s="11"/>
    </row>
    <row r="20" spans="2:5" x14ac:dyDescent="0.25">
      <c r="B20" s="40" t="s">
        <v>44</v>
      </c>
      <c r="C20" s="34"/>
      <c r="D20" s="34"/>
      <c r="E20" s="34"/>
    </row>
  </sheetData>
  <mergeCells count="6">
    <mergeCell ref="B1:E1"/>
    <mergeCell ref="B4:E4"/>
    <mergeCell ref="B6:E6"/>
    <mergeCell ref="B11:E11"/>
    <mergeCell ref="B20:E20"/>
    <mergeCell ref="B14:E1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1"/>
  <sheetViews>
    <sheetView showGridLines="0" zoomScale="90" workbookViewId="0">
      <selection activeCell="C19" sqref="C19"/>
    </sheetView>
  </sheetViews>
  <sheetFormatPr defaultRowHeight="15" x14ac:dyDescent="0.25"/>
  <cols>
    <col min="1" max="1" width="3" customWidth="1"/>
    <col min="2" max="2" width="28" customWidth="1"/>
    <col min="3" max="8" width="16" customWidth="1"/>
    <col min="9" max="9" width="3" customWidth="1"/>
  </cols>
  <sheetData>
    <row r="1" spans="2:8" ht="36" customHeight="1" x14ac:dyDescent="0.25">
      <c r="B1" s="42" t="s">
        <v>45</v>
      </c>
      <c r="C1" s="34"/>
      <c r="D1" s="34"/>
      <c r="E1" s="34"/>
      <c r="F1" s="34"/>
      <c r="G1" s="34"/>
      <c r="H1" s="34"/>
    </row>
    <row r="2" spans="2:8" ht="5.0999999999999996" customHeight="1" x14ac:dyDescent="0.25">
      <c r="B2" s="1"/>
      <c r="C2" s="1"/>
      <c r="D2" s="1"/>
      <c r="E2" s="1"/>
      <c r="F2" s="1"/>
      <c r="G2" s="1"/>
      <c r="H2" s="1"/>
    </row>
    <row r="4" spans="2:8" ht="21.95" customHeight="1" x14ac:dyDescent="0.25">
      <c r="B4" s="44" t="s">
        <v>46</v>
      </c>
      <c r="C4" s="34"/>
      <c r="D4" s="34"/>
      <c r="E4" s="34"/>
      <c r="F4" s="34"/>
      <c r="G4" s="34"/>
      <c r="H4" s="34"/>
    </row>
    <row r="5" spans="2:8" ht="20.100000000000001" customHeight="1" x14ac:dyDescent="0.25">
      <c r="B5" s="9" t="s">
        <v>47</v>
      </c>
      <c r="C5" s="10">
        <v>50000</v>
      </c>
      <c r="D5" s="11"/>
      <c r="E5" s="11"/>
      <c r="F5" s="11"/>
      <c r="G5" s="11"/>
      <c r="H5" s="11"/>
    </row>
    <row r="6" spans="2:8" ht="20.100000000000001" customHeight="1" x14ac:dyDescent="0.25">
      <c r="B6" s="9" t="s">
        <v>48</v>
      </c>
      <c r="C6" s="19">
        <v>0.1487</v>
      </c>
      <c r="D6" s="11"/>
      <c r="E6" s="11"/>
      <c r="F6" s="11"/>
      <c r="G6" s="11"/>
      <c r="H6" s="11"/>
    </row>
    <row r="7" spans="2:8" ht="20.100000000000001" customHeight="1" x14ac:dyDescent="0.25">
      <c r="B7" s="9" t="s">
        <v>49</v>
      </c>
      <c r="C7" s="20">
        <v>5</v>
      </c>
      <c r="D7" s="11"/>
      <c r="E7" s="11"/>
      <c r="F7" s="11"/>
      <c r="G7" s="11"/>
      <c r="H7" s="11"/>
    </row>
    <row r="9" spans="2:8" ht="21.95" customHeight="1" x14ac:dyDescent="0.25">
      <c r="B9" s="21" t="s">
        <v>50</v>
      </c>
      <c r="C9" s="21" t="s">
        <v>51</v>
      </c>
      <c r="D9" s="21" t="s">
        <v>52</v>
      </c>
      <c r="E9" s="21" t="s">
        <v>53</v>
      </c>
      <c r="F9" s="21" t="s">
        <v>54</v>
      </c>
      <c r="G9" s="21" t="s">
        <v>55</v>
      </c>
      <c r="H9" s="21" t="s">
        <v>56</v>
      </c>
    </row>
    <row r="10" spans="2:8" ht="24" customHeight="1" x14ac:dyDescent="0.25">
      <c r="B10" s="9" t="s">
        <v>57</v>
      </c>
      <c r="C10" s="22">
        <f>C5</f>
        <v>50000</v>
      </c>
      <c r="D10" s="23">
        <f>C10*(1+$C$6)</f>
        <v>57435</v>
      </c>
      <c r="E10" s="23">
        <f>D10*(1+$C$6)</f>
        <v>65975.584499999997</v>
      </c>
      <c r="F10" s="23">
        <f>E10*(1+$C$6)</f>
        <v>75786.153915150004</v>
      </c>
      <c r="G10" s="23">
        <f>F10*(1+$C$6)</f>
        <v>87055.555002332811</v>
      </c>
      <c r="H10" s="23">
        <f>G10*(1+$C$6)</f>
        <v>100000.71603117971</v>
      </c>
    </row>
    <row r="11" spans="2:8" ht="20.100000000000001" customHeight="1" x14ac:dyDescent="0.25">
      <c r="B11" s="9" t="s">
        <v>58</v>
      </c>
      <c r="C11" s="24" t="s">
        <v>59</v>
      </c>
      <c r="D11" s="25">
        <f>(D10-C10)/C10</f>
        <v>0.1487</v>
      </c>
      <c r="E11" s="25">
        <f>(E10-D10)/D10</f>
        <v>0.14869999999999994</v>
      </c>
      <c r="F11" s="25">
        <f>(F10-E10)/E10</f>
        <v>0.14870000000000011</v>
      </c>
      <c r="G11" s="25">
        <f>(G10-F10)/F10</f>
        <v>0.14870000000000003</v>
      </c>
      <c r="H11" s="25">
        <f>(H10-G10)/G10</f>
        <v>0.14870000000000005</v>
      </c>
    </row>
    <row r="12" spans="2:8" ht="20.100000000000001" customHeight="1" x14ac:dyDescent="0.25">
      <c r="B12" s="9" t="s">
        <v>60</v>
      </c>
      <c r="C12" s="26">
        <v>100</v>
      </c>
      <c r="D12" s="27">
        <f>D10/$C$10*100</f>
        <v>114.87</v>
      </c>
      <c r="E12" s="27">
        <f>E10/$C$10*100</f>
        <v>131.95116899999999</v>
      </c>
      <c r="F12" s="27">
        <f>F10/$C$10*100</f>
        <v>151.57230783029999</v>
      </c>
      <c r="G12" s="27">
        <f>G10/$C$10*100</f>
        <v>174.11111000466562</v>
      </c>
      <c r="H12" s="27">
        <f>H10/$C$10*100</f>
        <v>200.00143206235941</v>
      </c>
    </row>
    <row r="13" spans="2:8" ht="20.100000000000001" customHeight="1" x14ac:dyDescent="0.25">
      <c r="B13" s="9" t="s">
        <v>61</v>
      </c>
      <c r="C13" s="24" t="s">
        <v>59</v>
      </c>
      <c r="D13" s="28">
        <f>(D10/$C$10)^(1/1)-1</f>
        <v>0.14870000000000005</v>
      </c>
      <c r="E13" s="28">
        <f>(E10/$C$10)^(1/2)-1</f>
        <v>0.14870000000000005</v>
      </c>
      <c r="F13" s="28">
        <f>(F10/$C$10)^(1/3)-1</f>
        <v>0.14870000000000005</v>
      </c>
      <c r="G13" s="28">
        <f>(G10/$C$10)^(1/4)-1</f>
        <v>0.14870000000000005</v>
      </c>
      <c r="H13" s="28">
        <f>(H10/$C$10)^(1/5)-1</f>
        <v>0.14870000000000005</v>
      </c>
    </row>
    <row r="15" spans="2:8" ht="21.95" customHeight="1" x14ac:dyDescent="0.25">
      <c r="B15" s="44" t="s">
        <v>62</v>
      </c>
      <c r="C15" s="34"/>
      <c r="D15" s="34"/>
      <c r="E15" s="34"/>
      <c r="F15" s="34"/>
      <c r="G15" s="34"/>
      <c r="H15" s="34"/>
    </row>
    <row r="16" spans="2:8" ht="20.100000000000001" customHeight="1" x14ac:dyDescent="0.25">
      <c r="B16" s="9" t="s">
        <v>63</v>
      </c>
      <c r="C16" s="29">
        <f>C10</f>
        <v>50000</v>
      </c>
      <c r="D16" s="11"/>
      <c r="E16" s="11"/>
      <c r="F16" s="11"/>
      <c r="G16" s="11"/>
      <c r="H16" s="11"/>
    </row>
    <row r="17" spans="2:8" ht="20.100000000000001" customHeight="1" x14ac:dyDescent="0.25">
      <c r="B17" s="9" t="s">
        <v>64</v>
      </c>
      <c r="C17" s="29">
        <f>H10</f>
        <v>100000.71603117971</v>
      </c>
      <c r="D17" s="11"/>
      <c r="E17" s="11"/>
      <c r="F17" s="11"/>
      <c r="G17" s="11"/>
      <c r="H17" s="11"/>
    </row>
    <row r="18" spans="2:8" ht="20.100000000000001" customHeight="1" x14ac:dyDescent="0.25">
      <c r="B18" s="9" t="s">
        <v>65</v>
      </c>
      <c r="C18" s="30">
        <f>(H10/C10)^(1/5)-1</f>
        <v>0.14870000000000005</v>
      </c>
      <c r="D18" s="11"/>
      <c r="E18" s="11"/>
      <c r="F18" s="11"/>
      <c r="G18" s="11"/>
      <c r="H18" s="11"/>
    </row>
    <row r="19" spans="2:8" ht="20.100000000000001" customHeight="1" x14ac:dyDescent="0.25">
      <c r="B19" s="9" t="s">
        <v>66</v>
      </c>
      <c r="C19" s="30">
        <f>(H10-C10)/C10</f>
        <v>1.0000143206235941</v>
      </c>
      <c r="D19" s="11"/>
      <c r="E19" s="11"/>
      <c r="F19" s="11"/>
      <c r="G19" s="11"/>
      <c r="H19" s="11"/>
    </row>
    <row r="21" spans="2:8" ht="27.95" customHeight="1" x14ac:dyDescent="0.25">
      <c r="B21" s="47" t="s">
        <v>67</v>
      </c>
      <c r="C21" s="34"/>
      <c r="D21" s="34"/>
      <c r="E21" s="34"/>
      <c r="F21" s="34"/>
      <c r="G21" s="34"/>
      <c r="H21" s="34"/>
    </row>
  </sheetData>
  <mergeCells count="4">
    <mergeCell ref="B1:H1"/>
    <mergeCell ref="B21:H21"/>
    <mergeCell ref="B4:H4"/>
    <mergeCell ref="B15:H1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showGridLines="0" workbookViewId="0">
      <selection sqref="A1:M1"/>
    </sheetView>
  </sheetViews>
  <sheetFormatPr defaultRowHeight="15" x14ac:dyDescent="0.25"/>
  <sheetData>
    <row r="1" spans="1:13" ht="30" customHeight="1" x14ac:dyDescent="0.25">
      <c r="A1" s="48" t="s">
        <v>68</v>
      </c>
      <c r="B1" s="34"/>
      <c r="C1" s="34"/>
      <c r="D1" s="34"/>
      <c r="E1" s="34"/>
      <c r="F1" s="34"/>
      <c r="G1" s="34"/>
      <c r="H1" s="34"/>
      <c r="I1" s="34"/>
      <c r="J1" s="34"/>
      <c r="K1" s="34"/>
      <c r="L1" s="34"/>
      <c r="M1" s="34"/>
    </row>
    <row r="2" spans="1:13" x14ac:dyDescent="0.25">
      <c r="A2" t="s">
        <v>51</v>
      </c>
      <c r="B2" s="31">
        <f>'Revenue Projection Model'!C10</f>
        <v>50000</v>
      </c>
    </row>
    <row r="3" spans="1:13" x14ac:dyDescent="0.25">
      <c r="A3" t="s">
        <v>52</v>
      </c>
      <c r="B3" s="31">
        <f>'Revenue Projection Model'!D10</f>
        <v>57435</v>
      </c>
    </row>
    <row r="4" spans="1:13" x14ac:dyDescent="0.25">
      <c r="A4" t="s">
        <v>53</v>
      </c>
      <c r="B4" s="31">
        <f>'Revenue Projection Model'!E10</f>
        <v>65975.584499999997</v>
      </c>
    </row>
    <row r="5" spans="1:13" x14ac:dyDescent="0.25">
      <c r="A5" t="s">
        <v>54</v>
      </c>
      <c r="B5" s="31">
        <f>'Revenue Projection Model'!F10</f>
        <v>75786.153915150004</v>
      </c>
    </row>
    <row r="6" spans="1:13" x14ac:dyDescent="0.25">
      <c r="A6" t="s">
        <v>55</v>
      </c>
      <c r="B6" s="31">
        <f>'Revenue Projection Model'!G10</f>
        <v>87055.555002332811</v>
      </c>
    </row>
    <row r="7" spans="1:13" x14ac:dyDescent="0.25">
      <c r="A7" t="s">
        <v>56</v>
      </c>
      <c r="B7" s="31">
        <f>'Revenue Projection Model'!H10</f>
        <v>100000.71603117971</v>
      </c>
    </row>
  </sheetData>
  <mergeCells count="1">
    <mergeCell ref="A1:M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Method 1 — Direct Formula</vt:lpstr>
      <vt:lpstr>Method 2 — RATE Function</vt:lpstr>
      <vt:lpstr>Revenue Projection Model</vt:lpstr>
      <vt:lpstr>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Harry Taylor</cp:lastModifiedBy>
  <dcterms:created xsi:type="dcterms:W3CDTF">2026-03-14T05:16:55Z</dcterms:created>
  <dcterms:modified xsi:type="dcterms:W3CDTF">2026-03-14T05:40:18Z</dcterms:modified>
</cp:coreProperties>
</file>